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'Feuil1'!$A$1:$N$25</definedName>
  </definedNames>
  <calcPr fullCalcOnLoad="1"/>
</workbook>
</file>

<file path=xl/sharedStrings.xml><?xml version="1.0" encoding="utf-8"?>
<sst xmlns="http://schemas.openxmlformats.org/spreadsheetml/2006/main" count="17" uniqueCount="16">
  <si>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</si>
  <si>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</si>
  <si>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</si>
  <si>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</si>
  <si>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</si>
  <si>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</si>
  <si>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</si>
  <si>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</si>
  <si>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</si>
  <si>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</si>
  <si>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</si>
  <si>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Calcul</t>
  </si>
  <si>
    <t>Mise à jour</t>
  </si>
  <si>
    <t>Meilleure
Ligne</t>
  </si>
  <si>
    <t>Meilleure
Série</t>
  </si>
  <si>
    <t>1 ère Période - 2 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</si>
</sst>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0" fillId="0" borderId="15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 quotePrefix="1">
      <alignment horizontal="center" vertical="center" wrapText="1"/>
    </xf>
    <xf numFmtId="0" fontId="2" fillId="0" borderId="22" xfId="0" applyFont="1" applyBorder="1" applyAlignment="1" quotePrefix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0" fillId="0" borderId="0" xfId="0" applyNumberFormat="1" applyAlignment="1" quotePrefix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0" xfId="0" applyBorder="1" applyAlignment="1" quotePrefix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7">
          <cell r="B7" t="str">
            <v>Calenche Angélique</v>
          </cell>
          <cell r="I7">
            <v>0</v>
          </cell>
          <cell r="M7">
            <v>0</v>
          </cell>
          <cell r="N7">
            <v>74</v>
          </cell>
        </row>
        <row r="8">
          <cell r="B8" t="str">
            <v>Gadais Alain</v>
          </cell>
          <cell r="I8">
            <v>1132</v>
          </cell>
          <cell r="J8">
            <v>246</v>
          </cell>
          <cell r="K8">
            <v>617</v>
          </cell>
          <cell r="M8">
            <v>6</v>
          </cell>
          <cell r="N8">
            <v>22</v>
          </cell>
        </row>
        <row r="9">
          <cell r="B9" t="str">
            <v>Gresselin Cyrille</v>
          </cell>
          <cell r="I9">
            <v>1078</v>
          </cell>
          <cell r="M9">
            <v>6</v>
          </cell>
          <cell r="N9">
            <v>28</v>
          </cell>
        </row>
        <row r="10">
          <cell r="B10" t="str">
            <v>Lecarpentier Denis</v>
          </cell>
          <cell r="I10">
            <v>0</v>
          </cell>
          <cell r="M10">
            <v>0</v>
          </cell>
          <cell r="N10">
            <v>27</v>
          </cell>
        </row>
        <row r="11">
          <cell r="B11" t="str">
            <v>Lecordier Manu</v>
          </cell>
          <cell r="I11">
            <v>1202</v>
          </cell>
          <cell r="J11">
            <v>235</v>
          </cell>
          <cell r="K11">
            <v>625</v>
          </cell>
          <cell r="M11">
            <v>6</v>
          </cell>
          <cell r="N11">
            <v>14</v>
          </cell>
        </row>
        <row r="12">
          <cell r="B12" t="str">
            <v>Levesque Bernard</v>
          </cell>
          <cell r="I12">
            <v>914</v>
          </cell>
          <cell r="M12">
            <v>6</v>
          </cell>
          <cell r="N12">
            <v>47</v>
          </cell>
        </row>
        <row r="13">
          <cell r="B13" t="str">
            <v>Mercier Guy</v>
          </cell>
          <cell r="I13">
            <v>1211</v>
          </cell>
          <cell r="J13">
            <v>252</v>
          </cell>
          <cell r="M13">
            <v>6</v>
          </cell>
          <cell r="N13">
            <v>13</v>
          </cell>
        </row>
        <row r="14">
          <cell r="B14" t="str">
            <v>Tanchoux Maud</v>
          </cell>
          <cell r="I14">
            <v>0</v>
          </cell>
          <cell r="M14">
            <v>0</v>
          </cell>
          <cell r="N14">
            <v>74</v>
          </cell>
        </row>
        <row r="15">
          <cell r="B15" t="str">
            <v>Clavier Fanfan</v>
          </cell>
          <cell r="I15">
            <v>0</v>
          </cell>
          <cell r="M15">
            <v>0</v>
          </cell>
          <cell r="N15">
            <v>32</v>
          </cell>
        </row>
        <row r="16">
          <cell r="B16" t="str">
            <v>Delafosse Florian</v>
          </cell>
          <cell r="I16">
            <v>1087</v>
          </cell>
          <cell r="J16">
            <v>218</v>
          </cell>
          <cell r="K16">
            <v>570</v>
          </cell>
          <cell r="M16">
            <v>6</v>
          </cell>
          <cell r="N16">
            <v>27</v>
          </cell>
        </row>
        <row r="17">
          <cell r="B17" t="str">
            <v>Ganné Gilles</v>
          </cell>
          <cell r="I17">
            <v>0</v>
          </cell>
          <cell r="M17">
            <v>0</v>
          </cell>
          <cell r="N17">
            <v>20</v>
          </cell>
        </row>
        <row r="18">
          <cell r="B18" t="str">
            <v>Mercier Régine</v>
          </cell>
          <cell r="I18">
            <v>0</v>
          </cell>
          <cell r="M18">
            <v>0</v>
          </cell>
          <cell r="N18">
            <v>30</v>
          </cell>
        </row>
        <row r="19">
          <cell r="B19" t="str">
            <v>Morel Anne-Gaelle</v>
          </cell>
          <cell r="I19">
            <v>0</v>
          </cell>
          <cell r="M19">
            <v>0</v>
          </cell>
          <cell r="N19">
            <v>37</v>
          </cell>
        </row>
        <row r="20">
          <cell r="B20" t="str">
            <v>Niobey Hubert</v>
          </cell>
          <cell r="I20">
            <v>0</v>
          </cell>
          <cell r="M20">
            <v>0</v>
          </cell>
          <cell r="N20">
            <v>27</v>
          </cell>
        </row>
        <row r="21">
          <cell r="B21" t="str">
            <v>Poirot Lucien</v>
          </cell>
          <cell r="I21">
            <v>0</v>
          </cell>
          <cell r="M21">
            <v>0</v>
          </cell>
          <cell r="N21">
            <v>51</v>
          </cell>
        </row>
        <row r="23">
          <cell r="M23">
            <v>44824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1.00390625" style="0" bestFit="1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6" max="17" width="14.7109375" style="0" customWidth="1"/>
  </cols>
  <sheetData>
    <row r="1" spans="1:14" ht="21">
      <c r="A1" s="29"/>
      <c r="B1" s="43" t="str">
        <f>'[1]P1J1'!B1</f>
        <v>Résultats Individuelle 2022- 2023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2:4" ht="15">
      <c r="B2" s="1"/>
      <c r="C2" s="1"/>
      <c r="D2" s="2"/>
    </row>
    <row r="3" spans="2:14" ht="15.75" customHeight="1">
      <c r="B3" s="44" t="s">
        <v>0</v>
      </c>
      <c r="C3" s="45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6" t="s">
        <v>15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ht="13.5" thickBot="1">
      <c r="C5" s="3"/>
    </row>
    <row r="6" spans="2:14" s="24" customFormat="1" ht="57" customHeight="1" thickBot="1">
      <c r="B6" s="17" t="s">
        <v>1</v>
      </c>
      <c r="C6" s="18" t="s">
        <v>2</v>
      </c>
      <c r="D6" s="18" t="s">
        <v>3</v>
      </c>
      <c r="E6" s="19" t="s">
        <v>4</v>
      </c>
      <c r="F6" s="20" t="s">
        <v>5</v>
      </c>
      <c r="G6" s="21" t="s">
        <v>6</v>
      </c>
      <c r="H6" s="22" t="s">
        <v>7</v>
      </c>
      <c r="I6" s="18" t="s">
        <v>8</v>
      </c>
      <c r="J6" s="18" t="s">
        <v>13</v>
      </c>
      <c r="K6" s="18" t="s">
        <v>14</v>
      </c>
      <c r="L6" s="18" t="s">
        <v>9</v>
      </c>
      <c r="M6" s="18" t="s">
        <v>10</v>
      </c>
      <c r="N6" s="23" t="s">
        <v>0</v>
      </c>
    </row>
    <row r="7" spans="2:17" ht="19.5" customHeight="1" thickBot="1">
      <c r="B7" s="5" t="str">
        <f>'[1]P1J1'!B13</f>
        <v>Mercier Guy</v>
      </c>
      <c r="C7" s="32">
        <f>'[1]P1J1'!I13</f>
        <v>1211</v>
      </c>
      <c r="D7" s="32">
        <f>'[1]P1J1'!N13</f>
        <v>13</v>
      </c>
      <c r="E7" s="7">
        <v>1174</v>
      </c>
      <c r="F7" s="8">
        <f aca="true" t="shared" si="0" ref="F7:F14">INT(E7/6)</f>
        <v>195</v>
      </c>
      <c r="G7" s="8">
        <f aca="true" t="shared" si="1" ref="G7:G14">E7+(D7*6)</f>
        <v>1252</v>
      </c>
      <c r="H7" s="9">
        <f aca="true" t="shared" si="2" ref="H7:H14">INT(G7/6)</f>
        <v>208</v>
      </c>
      <c r="I7" s="6">
        <f aca="true" t="shared" si="3" ref="I7:I15">C7+E7</f>
        <v>2385</v>
      </c>
      <c r="J7" s="40">
        <f>'[1]P1J1'!J13</f>
        <v>252</v>
      </c>
      <c r="K7" s="6">
        <v>640</v>
      </c>
      <c r="L7" s="6">
        <f aca="true" t="shared" si="4" ref="L7:L19">IF(M7=0," ",INT(I7/M7))</f>
        <v>198</v>
      </c>
      <c r="M7" s="6">
        <f>IF(E7=0,'[1]P1J1'!M13,'[1]P1J1'!M13+6)</f>
        <v>12</v>
      </c>
      <c r="N7" s="10">
        <f aca="true" t="shared" si="5" ref="N7:N15">IF(M7=0,D7,IF(INT((P$8-L7)*Q$8)&lt;0,0,INT((P$8-L7)*Q$8)))</f>
        <v>15</v>
      </c>
      <c r="P7" s="41" t="s">
        <v>11</v>
      </c>
      <c r="Q7" s="42"/>
    </row>
    <row r="8" spans="2:17" ht="19.5" customHeight="1" thickBot="1">
      <c r="B8" s="5" t="str">
        <f>'[1]P1J1'!B11</f>
        <v>Lecordier Manu</v>
      </c>
      <c r="C8" s="32">
        <f>'[1]P1J1'!I11</f>
        <v>1202</v>
      </c>
      <c r="D8" s="32">
        <f>'[1]P1J1'!N11</f>
        <v>14</v>
      </c>
      <c r="E8" s="7">
        <v>1104</v>
      </c>
      <c r="F8" s="8">
        <f t="shared" si="0"/>
        <v>184</v>
      </c>
      <c r="G8" s="8">
        <f t="shared" si="1"/>
        <v>1188</v>
      </c>
      <c r="H8" s="9">
        <f t="shared" si="2"/>
        <v>198</v>
      </c>
      <c r="I8" s="6">
        <f t="shared" si="3"/>
        <v>2306</v>
      </c>
      <c r="J8" s="6">
        <f>'[1]P1J1'!J11</f>
        <v>235</v>
      </c>
      <c r="K8" s="6">
        <f>'[1]P1J1'!K11</f>
        <v>625</v>
      </c>
      <c r="L8" s="6">
        <f t="shared" si="4"/>
        <v>192</v>
      </c>
      <c r="M8" s="6">
        <f>IF(E8=0,'[1]P1J1'!M11,'[1]P1J1'!M11+6)</f>
        <v>12</v>
      </c>
      <c r="N8" s="10">
        <f t="shared" si="5"/>
        <v>19</v>
      </c>
      <c r="P8" s="11">
        <v>220</v>
      </c>
      <c r="Q8" s="12">
        <v>0.7</v>
      </c>
    </row>
    <row r="9" spans="2:14" ht="19.5" customHeight="1">
      <c r="B9" s="5" t="str">
        <f>'[1]P1J1'!B9</f>
        <v>Gresselin Cyrille</v>
      </c>
      <c r="C9" s="32">
        <f>'[1]P1J1'!I9</f>
        <v>1078</v>
      </c>
      <c r="D9" s="32">
        <f>'[1]P1J1'!N9</f>
        <v>28</v>
      </c>
      <c r="E9" s="7">
        <v>1188</v>
      </c>
      <c r="F9" s="8">
        <f t="shared" si="0"/>
        <v>198</v>
      </c>
      <c r="G9" s="8">
        <f t="shared" si="1"/>
        <v>1356</v>
      </c>
      <c r="H9" s="9">
        <f t="shared" si="2"/>
        <v>226</v>
      </c>
      <c r="I9" s="6">
        <f t="shared" si="3"/>
        <v>2266</v>
      </c>
      <c r="J9" s="6">
        <v>227</v>
      </c>
      <c r="K9" s="40">
        <v>647</v>
      </c>
      <c r="L9" s="6">
        <f t="shared" si="4"/>
        <v>188</v>
      </c>
      <c r="M9" s="6">
        <f>IF(E9=0,'[1]P1J1'!M9,'[1]P1J1'!M9+6)</f>
        <v>12</v>
      </c>
      <c r="N9" s="10">
        <f t="shared" si="5"/>
        <v>22</v>
      </c>
    </row>
    <row r="10" spans="2:14" ht="19.5" customHeight="1">
      <c r="B10" s="5" t="str">
        <f>'[1]P1J1'!B8</f>
        <v>Gadais Alain</v>
      </c>
      <c r="C10" s="32">
        <f>'[1]P1J1'!I8</f>
        <v>1132</v>
      </c>
      <c r="D10" s="32">
        <f>'[1]P1J1'!N8</f>
        <v>22</v>
      </c>
      <c r="E10" s="7">
        <v>1069</v>
      </c>
      <c r="F10" s="8">
        <f t="shared" si="0"/>
        <v>178</v>
      </c>
      <c r="G10" s="8">
        <f t="shared" si="1"/>
        <v>1201</v>
      </c>
      <c r="H10" s="9">
        <f t="shared" si="2"/>
        <v>200</v>
      </c>
      <c r="I10" s="6">
        <f t="shared" si="3"/>
        <v>2201</v>
      </c>
      <c r="J10" s="6">
        <f>'[1]P1J1'!J8</f>
        <v>246</v>
      </c>
      <c r="K10" s="6">
        <f>'[1]P1J1'!K8</f>
        <v>617</v>
      </c>
      <c r="L10" s="6">
        <f t="shared" si="4"/>
        <v>183</v>
      </c>
      <c r="M10" s="6">
        <f>IF(E10=0,'[1]P1J1'!M8,'[1]P1J1'!M8+6)</f>
        <v>12</v>
      </c>
      <c r="N10" s="10">
        <f t="shared" si="5"/>
        <v>25</v>
      </c>
    </row>
    <row r="11" spans="2:14" ht="19.5" customHeight="1">
      <c r="B11" s="5" t="str">
        <f>'[1]P1J1'!B10</f>
        <v>Lecarpentier Denis</v>
      </c>
      <c r="C11" s="32">
        <f>'[1]P1J1'!I10</f>
        <v>0</v>
      </c>
      <c r="D11" s="32">
        <f>'[1]P1J1'!N10</f>
        <v>27</v>
      </c>
      <c r="E11" s="7">
        <v>1095</v>
      </c>
      <c r="F11" s="8">
        <f t="shared" si="0"/>
        <v>182</v>
      </c>
      <c r="G11" s="8">
        <f t="shared" si="1"/>
        <v>1257</v>
      </c>
      <c r="H11" s="9">
        <f t="shared" si="2"/>
        <v>209</v>
      </c>
      <c r="I11" s="6">
        <f t="shared" si="3"/>
        <v>1095</v>
      </c>
      <c r="J11" s="6">
        <v>201</v>
      </c>
      <c r="K11" s="6">
        <v>561</v>
      </c>
      <c r="L11" s="6">
        <f t="shared" si="4"/>
        <v>182</v>
      </c>
      <c r="M11" s="6">
        <f>IF(E11=0,'[1]P1J1'!M10,'[1]P1J1'!M10+6)</f>
        <v>6</v>
      </c>
      <c r="N11" s="10">
        <f t="shared" si="5"/>
        <v>26</v>
      </c>
    </row>
    <row r="12" spans="2:14" ht="19.5" customHeight="1">
      <c r="B12" s="5" t="str">
        <f>'[1]P1J1'!B12</f>
        <v>Levesque Bernard</v>
      </c>
      <c r="C12" s="32">
        <f>'[1]P1J1'!I12</f>
        <v>914</v>
      </c>
      <c r="D12" s="32">
        <f>'[1]P1J1'!N12</f>
        <v>47</v>
      </c>
      <c r="E12" s="7">
        <v>1067</v>
      </c>
      <c r="F12" s="8">
        <f t="shared" si="0"/>
        <v>177</v>
      </c>
      <c r="G12" s="8">
        <f t="shared" si="1"/>
        <v>1349</v>
      </c>
      <c r="H12" s="9">
        <f t="shared" si="2"/>
        <v>224</v>
      </c>
      <c r="I12" s="6">
        <f t="shared" si="3"/>
        <v>1981</v>
      </c>
      <c r="J12" s="6">
        <v>231</v>
      </c>
      <c r="K12" s="6">
        <v>570</v>
      </c>
      <c r="L12" s="6">
        <f t="shared" si="4"/>
        <v>165</v>
      </c>
      <c r="M12" s="6">
        <f>IF(E12=0,'[1]P1J1'!M12,'[1]P1J1'!M12+6)</f>
        <v>12</v>
      </c>
      <c r="N12" s="10">
        <f t="shared" si="5"/>
        <v>38</v>
      </c>
    </row>
    <row r="13" spans="2:14" ht="19.5" customHeight="1">
      <c r="B13" s="5" t="str">
        <f>'[1]P1J1'!B14</f>
        <v>Tanchoux Maud</v>
      </c>
      <c r="C13" s="32">
        <f>'[1]P1J1'!I14</f>
        <v>0</v>
      </c>
      <c r="D13" s="32">
        <f>'[1]P1J1'!N14</f>
        <v>74</v>
      </c>
      <c r="E13" s="7">
        <v>717</v>
      </c>
      <c r="F13" s="8">
        <f t="shared" si="0"/>
        <v>119</v>
      </c>
      <c r="G13" s="8">
        <f t="shared" si="1"/>
        <v>1161</v>
      </c>
      <c r="H13" s="9">
        <f t="shared" si="2"/>
        <v>193</v>
      </c>
      <c r="I13" s="6">
        <f t="shared" si="3"/>
        <v>717</v>
      </c>
      <c r="J13" s="6">
        <v>134</v>
      </c>
      <c r="K13" s="6">
        <v>360</v>
      </c>
      <c r="L13" s="6">
        <f t="shared" si="4"/>
        <v>119</v>
      </c>
      <c r="M13" s="6">
        <f>IF(E13=0,'[1]P1J1'!M14,'[1]P1J1'!M14+6)</f>
        <v>6</v>
      </c>
      <c r="N13" s="10">
        <f t="shared" si="5"/>
        <v>70</v>
      </c>
    </row>
    <row r="14" spans="2:14" ht="19.5" customHeight="1" thickBot="1">
      <c r="B14" s="5" t="str">
        <f>'[1]P1J1'!B7</f>
        <v>Calenche Angélique</v>
      </c>
      <c r="C14" s="32">
        <f>'[1]P1J1'!I7</f>
        <v>0</v>
      </c>
      <c r="D14" s="32">
        <f>'[1]P1J1'!N7</f>
        <v>74</v>
      </c>
      <c r="E14" s="33"/>
      <c r="F14" s="8">
        <f t="shared" si="0"/>
        <v>0</v>
      </c>
      <c r="G14" s="8">
        <f t="shared" si="1"/>
        <v>444</v>
      </c>
      <c r="H14" s="9">
        <f t="shared" si="2"/>
        <v>74</v>
      </c>
      <c r="I14" s="6">
        <f t="shared" si="3"/>
        <v>0</v>
      </c>
      <c r="J14" s="13">
        <f>'[1]P1J1'!J7</f>
        <v>0</v>
      </c>
      <c r="K14" s="25">
        <f>'[1]P1J1'!K7</f>
        <v>0</v>
      </c>
      <c r="L14" s="6" t="str">
        <f t="shared" si="4"/>
        <v> </v>
      </c>
      <c r="M14" s="6">
        <f>IF(E14=0,'[1]P1J1'!M7,'[1]P1J1'!M7+6)</f>
        <v>0</v>
      </c>
      <c r="N14" s="10">
        <f t="shared" si="5"/>
        <v>74</v>
      </c>
    </row>
    <row r="15" spans="2:14" ht="19.5" customHeight="1">
      <c r="B15" s="34" t="str">
        <f>'[1]P1J1'!B15</f>
        <v>Clavier Fanfan</v>
      </c>
      <c r="C15" s="30">
        <f>'[1]P1J1'!I15</f>
        <v>0</v>
      </c>
      <c r="D15" s="30">
        <f>'[1]P1J1'!N15</f>
        <v>32</v>
      </c>
      <c r="E15" s="35"/>
      <c r="F15" s="36">
        <f aca="true" t="shared" si="6" ref="F15:F22">INT(E15/6)</f>
        <v>0</v>
      </c>
      <c r="G15" s="36">
        <f aca="true" t="shared" si="7" ref="G15:G22">E15+(D15*6)</f>
        <v>192</v>
      </c>
      <c r="H15" s="37">
        <f aca="true" t="shared" si="8" ref="H15:H22">INT(G15/6)</f>
        <v>32</v>
      </c>
      <c r="I15" s="30">
        <f t="shared" si="3"/>
        <v>0</v>
      </c>
      <c r="J15" s="26">
        <f>'[1]P1J1'!J15</f>
        <v>0</v>
      </c>
      <c r="K15" s="30">
        <f>'[1]P1J1'!K15</f>
        <v>0</v>
      </c>
      <c r="L15" s="30" t="str">
        <f t="shared" si="4"/>
        <v> </v>
      </c>
      <c r="M15" s="30">
        <f>IF(E15=0,'[1]P1J1'!M15,'[1]P1J1'!M15+6)</f>
        <v>0</v>
      </c>
      <c r="N15" s="38">
        <f t="shared" si="5"/>
        <v>32</v>
      </c>
    </row>
    <row r="16" spans="2:14" ht="19.5" customHeight="1">
      <c r="B16" s="5" t="str">
        <f>'[1]P1J1'!B16</f>
        <v>Delafosse Florian</v>
      </c>
      <c r="C16" s="6">
        <f>'[1]P1J1'!I16</f>
        <v>1087</v>
      </c>
      <c r="D16" s="6">
        <f>'[1]P1J1'!N16</f>
        <v>27</v>
      </c>
      <c r="E16" s="27"/>
      <c r="F16" s="8">
        <f t="shared" si="6"/>
        <v>0</v>
      </c>
      <c r="G16" s="8">
        <f t="shared" si="7"/>
        <v>162</v>
      </c>
      <c r="H16" s="48">
        <f t="shared" si="8"/>
        <v>27</v>
      </c>
      <c r="I16" s="6">
        <f aca="true" t="shared" si="9" ref="I16:I22">C16+E16</f>
        <v>1087</v>
      </c>
      <c r="J16" s="6">
        <f>'[1]P1J1'!J16</f>
        <v>218</v>
      </c>
      <c r="K16" s="6">
        <f>'[1]P1J1'!K16</f>
        <v>570</v>
      </c>
      <c r="L16" s="6">
        <f t="shared" si="4"/>
        <v>181</v>
      </c>
      <c r="M16" s="6">
        <f>IF(E16=0,'[1]P1J1'!M16,'[1]P1J1'!M16+6)</f>
        <v>6</v>
      </c>
      <c r="N16" s="51">
        <f aca="true" t="shared" si="10" ref="N16:N21">IF(M16=0,D16,IF(INT((P$8-L16)*Q$8)&lt;0,0,INT((P$8-L16)*Q$8)))</f>
        <v>27</v>
      </c>
    </row>
    <row r="17" spans="2:14" ht="19.5" customHeight="1">
      <c r="B17" s="39" t="str">
        <f>'[1]P1J1'!B17</f>
        <v>Ganné Gilles</v>
      </c>
      <c r="C17" s="6">
        <f>'[1]P1J1'!I17</f>
        <v>0</v>
      </c>
      <c r="D17" s="6">
        <f>'[1]P1J1'!N17</f>
        <v>20</v>
      </c>
      <c r="E17" s="27"/>
      <c r="F17" s="8">
        <f t="shared" si="6"/>
        <v>0</v>
      </c>
      <c r="G17" s="8">
        <f t="shared" si="7"/>
        <v>120</v>
      </c>
      <c r="H17" s="48">
        <f t="shared" si="8"/>
        <v>20</v>
      </c>
      <c r="I17" s="6">
        <f t="shared" si="9"/>
        <v>0</v>
      </c>
      <c r="J17" s="6">
        <f>'[1]P1J1'!J17</f>
        <v>0</v>
      </c>
      <c r="K17" s="6">
        <f>'[1]P1J1'!K17</f>
        <v>0</v>
      </c>
      <c r="L17" s="6" t="str">
        <f t="shared" si="4"/>
        <v> </v>
      </c>
      <c r="M17" s="6">
        <f>IF(E17=0,'[1]P1J1'!M17,'[1]P1J1'!M17+6)</f>
        <v>0</v>
      </c>
      <c r="N17" s="51">
        <f t="shared" si="10"/>
        <v>20</v>
      </c>
    </row>
    <row r="18" spans="2:14" ht="19.5" customHeight="1">
      <c r="B18" s="5" t="str">
        <f>'[1]P1J1'!B18</f>
        <v>Mercier Régine</v>
      </c>
      <c r="C18" s="6">
        <f>'[1]P1J1'!I18</f>
        <v>0</v>
      </c>
      <c r="D18" s="6">
        <f>'[1]P1J1'!N18</f>
        <v>30</v>
      </c>
      <c r="E18" s="27"/>
      <c r="F18" s="8">
        <f t="shared" si="6"/>
        <v>0</v>
      </c>
      <c r="G18" s="8">
        <f t="shared" si="7"/>
        <v>180</v>
      </c>
      <c r="H18" s="48">
        <f t="shared" si="8"/>
        <v>30</v>
      </c>
      <c r="I18" s="6">
        <f t="shared" si="9"/>
        <v>0</v>
      </c>
      <c r="J18" s="6">
        <f>'[1]P1J1'!J18</f>
        <v>0</v>
      </c>
      <c r="K18" s="6">
        <f>'[1]P1J1'!K18</f>
        <v>0</v>
      </c>
      <c r="L18" s="6" t="str">
        <f t="shared" si="4"/>
        <v> </v>
      </c>
      <c r="M18" s="6">
        <f>IF(E18=0,'[1]P1J1'!M18,'[1]P1J1'!M18+6)</f>
        <v>0</v>
      </c>
      <c r="N18" s="51">
        <f t="shared" si="10"/>
        <v>30</v>
      </c>
    </row>
    <row r="19" spans="2:14" ht="19.5" customHeight="1">
      <c r="B19" s="39" t="str">
        <f>'[1]P1J1'!B19</f>
        <v>Morel Anne-Gaelle</v>
      </c>
      <c r="C19" s="6">
        <f>'[1]P1J1'!I19</f>
        <v>0</v>
      </c>
      <c r="D19" s="6">
        <f>'[1]P1J1'!N19</f>
        <v>37</v>
      </c>
      <c r="E19" s="27"/>
      <c r="F19" s="8">
        <f t="shared" si="6"/>
        <v>0</v>
      </c>
      <c r="G19" s="8">
        <f t="shared" si="7"/>
        <v>222</v>
      </c>
      <c r="H19" s="48">
        <f t="shared" si="8"/>
        <v>37</v>
      </c>
      <c r="I19" s="6">
        <f t="shared" si="9"/>
        <v>0</v>
      </c>
      <c r="J19" s="6">
        <f>'[1]P1J1'!J19</f>
        <v>0</v>
      </c>
      <c r="K19" s="6">
        <f>'[1]P1J1'!K19</f>
        <v>0</v>
      </c>
      <c r="L19" s="6" t="str">
        <f t="shared" si="4"/>
        <v> </v>
      </c>
      <c r="M19" s="6">
        <f>IF(E19=0,'[1]P1J1'!M19,'[1]P1J1'!M19+6)</f>
        <v>0</v>
      </c>
      <c r="N19" s="51">
        <f t="shared" si="10"/>
        <v>37</v>
      </c>
    </row>
    <row r="20" spans="2:14" ht="19.5" customHeight="1">
      <c r="B20" s="5" t="str">
        <f>'[1]P1J1'!B20</f>
        <v>Niobey Hubert</v>
      </c>
      <c r="C20" s="6">
        <f>'[1]P1J1'!I20</f>
        <v>0</v>
      </c>
      <c r="D20" s="6">
        <f>'[1]P1J1'!N20</f>
        <v>27</v>
      </c>
      <c r="E20" s="27"/>
      <c r="F20" s="8">
        <f t="shared" si="6"/>
        <v>0</v>
      </c>
      <c r="G20" s="8">
        <f t="shared" si="7"/>
        <v>162</v>
      </c>
      <c r="H20" s="48">
        <f t="shared" si="8"/>
        <v>27</v>
      </c>
      <c r="I20" s="6">
        <f t="shared" si="9"/>
        <v>0</v>
      </c>
      <c r="J20" s="6">
        <f>'[1]P1J1'!J20</f>
        <v>0</v>
      </c>
      <c r="K20" s="6">
        <f>'[1]P1J1'!K20</f>
        <v>0</v>
      </c>
      <c r="L20" s="6"/>
      <c r="M20" s="6">
        <f>IF(E20=0,'[1]P1J1'!M20,'[1]P1J1'!M20+6)</f>
        <v>0</v>
      </c>
      <c r="N20" s="51">
        <f t="shared" si="10"/>
        <v>27</v>
      </c>
    </row>
    <row r="21" spans="2:14" ht="19.5" customHeight="1">
      <c r="B21" s="5" t="str">
        <f>'[1]P1J1'!B21</f>
        <v>Poirot Lucien</v>
      </c>
      <c r="C21" s="6">
        <f>'[1]P1J1'!I21</f>
        <v>0</v>
      </c>
      <c r="D21" s="6">
        <f>'[1]P1J1'!N21</f>
        <v>51</v>
      </c>
      <c r="E21" s="7"/>
      <c r="F21" s="8">
        <f t="shared" si="6"/>
        <v>0</v>
      </c>
      <c r="G21" s="8">
        <f t="shared" si="7"/>
        <v>306</v>
      </c>
      <c r="H21" s="48">
        <f t="shared" si="8"/>
        <v>51</v>
      </c>
      <c r="I21" s="6">
        <f t="shared" si="9"/>
        <v>0</v>
      </c>
      <c r="J21" s="6">
        <f>'[1]P1J1'!J21</f>
        <v>0</v>
      </c>
      <c r="K21" s="6">
        <f>'[1]P1J1'!K21</f>
        <v>0</v>
      </c>
      <c r="L21" s="6"/>
      <c r="M21" s="6">
        <f>IF(E21=0,'[1]P1J1'!M21,'[1]P1J1'!M21+6)</f>
        <v>0</v>
      </c>
      <c r="N21" s="51">
        <f t="shared" si="10"/>
        <v>51</v>
      </c>
    </row>
    <row r="22" spans="2:14" ht="19.5" customHeight="1" thickBot="1">
      <c r="B22" s="14">
        <f>'[1]P1J1'!B22</f>
        <v>0</v>
      </c>
      <c r="C22" s="13">
        <f>'[1]P1J1'!I22</f>
        <v>0</v>
      </c>
      <c r="D22" s="13">
        <f>'[1]P1J1'!N22</f>
        <v>0</v>
      </c>
      <c r="E22" s="15"/>
      <c r="F22" s="49">
        <f t="shared" si="6"/>
        <v>0</v>
      </c>
      <c r="G22" s="49">
        <f t="shared" si="7"/>
        <v>0</v>
      </c>
      <c r="H22" s="50">
        <f t="shared" si="8"/>
        <v>0</v>
      </c>
      <c r="I22" s="13">
        <f t="shared" si="9"/>
        <v>0</v>
      </c>
      <c r="J22" s="25">
        <f>'[1]P1J1'!J22</f>
        <v>0</v>
      </c>
      <c r="K22" s="13">
        <f>'[1]P1J1'!K22</f>
        <v>0</v>
      </c>
      <c r="L22" s="13"/>
      <c r="M22" s="13">
        <f>IF(E22=0,'[1]P1J1'!M22,'[1]P1J1'!M22+6)</f>
        <v>0</v>
      </c>
      <c r="N22" s="52">
        <f>IF(M22=0,D22,IF(INT((P$8-L22)*Q$8)&lt;0,0,INT((P$8-L22)*Q$8)))</f>
        <v>0</v>
      </c>
    </row>
    <row r="23" spans="3:14" ht="19.5" customHeight="1">
      <c r="C23" s="3"/>
      <c r="J23" s="31"/>
      <c r="M23" s="31"/>
      <c r="N23" s="31"/>
    </row>
    <row r="24" spans="3:13" ht="19.5" customHeight="1">
      <c r="C24" s="3"/>
      <c r="L24" t="s">
        <v>12</v>
      </c>
      <c r="M24" s="28">
        <f>'[1]P1J1'!M23</f>
        <v>44824</v>
      </c>
    </row>
    <row r="25" ht="19.5" customHeight="1">
      <c r="C25" s="3"/>
    </row>
    <row r="26" ht="19.5" customHeight="1"/>
    <row r="27" ht="19.5" customHeight="1"/>
    <row r="28" ht="19.5" customHeight="1"/>
    <row r="29" ht="19.5" customHeight="1"/>
    <row r="30" ht="19.5" customHeight="1"/>
    <row r="32" ht="12.75">
      <c r="P32" s="16"/>
    </row>
  </sheetData>
  <sheetProtection/>
  <mergeCells count="4">
    <mergeCell ref="P7:Q7"/>
    <mergeCell ref="B1:N1"/>
    <mergeCell ref="B3:N3"/>
    <mergeCell ref="B4:N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77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2009-03-19T23:43:28Z</cp:lastPrinted>
  <dcterms:created xsi:type="dcterms:W3CDTF">2006-10-13T22:47:30Z</dcterms:created>
  <dcterms:modified xsi:type="dcterms:W3CDTF">2022-10-07T16:36:06Z</dcterms:modified>
  <cp:category/>
  <cp:version/>
  <cp:contentType/>
  <cp:contentStatus/>
</cp:coreProperties>
</file>